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ндреевс." sheetId="5" r:id="rId1"/>
  </sheets>
  <calcPr calcId="124519"/>
</workbook>
</file>

<file path=xl/calcChain.xml><?xml version="1.0" encoding="utf-8"?>
<calcChain xmlns="http://schemas.openxmlformats.org/spreadsheetml/2006/main">
  <c r="I30" i="5"/>
  <c r="I31"/>
  <c r="I50"/>
  <c r="H49"/>
  <c r="G49"/>
  <c r="H48"/>
  <c r="G48"/>
  <c r="H47"/>
  <c r="G47"/>
  <c r="H46"/>
  <c r="G46"/>
  <c r="H45"/>
  <c r="G45"/>
  <c r="H44"/>
  <c r="G44"/>
  <c r="G43"/>
  <c r="H42"/>
  <c r="G42"/>
  <c r="G41"/>
  <c r="G40"/>
  <c r="H39"/>
  <c r="G39"/>
  <c r="H38"/>
  <c r="G38"/>
  <c r="H35"/>
  <c r="G35"/>
  <c r="H34"/>
  <c r="G34"/>
  <c r="H33"/>
  <c r="G33"/>
  <c r="F31"/>
  <c r="G31" s="1"/>
  <c r="E31"/>
  <c r="D31"/>
  <c r="C31"/>
  <c r="E30"/>
  <c r="E36" s="1"/>
  <c r="C30"/>
  <c r="C36" s="1"/>
  <c r="F29"/>
  <c r="G29" s="1"/>
  <c r="E29"/>
  <c r="D29"/>
  <c r="C29"/>
  <c r="G27"/>
  <c r="G26"/>
  <c r="H25"/>
  <c r="G25"/>
  <c r="H24"/>
  <c r="G24"/>
  <c r="H23"/>
  <c r="G23"/>
  <c r="F21"/>
  <c r="F30" s="1"/>
  <c r="E21"/>
  <c r="D21"/>
  <c r="D30" s="1"/>
  <c r="D36" s="1"/>
  <c r="C21"/>
  <c r="G20"/>
  <c r="G18"/>
  <c r="G17"/>
  <c r="H16"/>
  <c r="G16"/>
  <c r="G14"/>
  <c r="H13"/>
  <c r="G13"/>
  <c r="H12"/>
  <c r="G12"/>
  <c r="H11"/>
  <c r="G11"/>
  <c r="G10"/>
  <c r="H9"/>
  <c r="G9"/>
  <c r="H8"/>
  <c r="G8"/>
  <c r="F36" l="1"/>
  <c r="H30"/>
  <c r="G30"/>
  <c r="H21"/>
  <c r="H29"/>
  <c r="I36"/>
  <c r="I51" s="1"/>
  <c r="H31"/>
  <c r="G21"/>
  <c r="H36" l="1"/>
  <c r="G36"/>
</calcChain>
</file>

<file path=xl/sharedStrings.xml><?xml version="1.0" encoding="utf-8"?>
<sst xmlns="http://schemas.openxmlformats.org/spreadsheetml/2006/main" count="59" uniqueCount="59">
  <si>
    <t>тыс.руб.</t>
  </si>
  <si>
    <t>в тыс.руб.</t>
  </si>
  <si>
    <t>№</t>
  </si>
  <si>
    <t>Наименование</t>
  </si>
  <si>
    <t>Утвержден.план на 2012 год</t>
  </si>
  <si>
    <t>Уточнен. план на 2012год</t>
  </si>
  <si>
    <t>Уточнен.       план на 1.12.2012г.</t>
  </si>
  <si>
    <t>Поступило на 1.12.2012г.</t>
  </si>
  <si>
    <t>% исполнения</t>
  </si>
  <si>
    <t>к уточненному годовому плану</t>
  </si>
  <si>
    <t>к 11 месячному плану</t>
  </si>
  <si>
    <t>Доходы</t>
  </si>
  <si>
    <t>Налог на доходы с физических лиц</t>
  </si>
  <si>
    <t>Налог на совокупный доход</t>
  </si>
  <si>
    <t xml:space="preserve"> -единый сельхозналог</t>
  </si>
  <si>
    <t xml:space="preserve">Налог на имущество </t>
  </si>
  <si>
    <t xml:space="preserve"> - налог на имущество физических лиц</t>
  </si>
  <si>
    <t xml:space="preserve"> -земельный налог</t>
  </si>
  <si>
    <t>Прочие налоги, пошлины</t>
  </si>
  <si>
    <t>и сборы</t>
  </si>
  <si>
    <t>госпошлина</t>
  </si>
  <si>
    <t xml:space="preserve"> -в т.ч за совершение нотар.действий</t>
  </si>
  <si>
    <t>Перерасч.по отменен.налогам</t>
  </si>
  <si>
    <t>прочие местные налоги</t>
  </si>
  <si>
    <t>земельный налог (задолженность)</t>
  </si>
  <si>
    <t>Итого по налоговым доходам</t>
  </si>
  <si>
    <t>Доходы от имущест,наход.в</t>
  </si>
  <si>
    <t>гос.муницип.собственности</t>
  </si>
  <si>
    <t>аренд.плата и пост.на закл.дог.ар.зем.</t>
  </si>
  <si>
    <t>аренда имущества муницип.органов</t>
  </si>
  <si>
    <t>Доходы от платных услуг</t>
  </si>
  <si>
    <t>Прочие неналог.доходы(продажа земли)</t>
  </si>
  <si>
    <t>Итого по неналоговым доходам</t>
  </si>
  <si>
    <t>ИТОГО СОБСТВЕН.ДОХОДОВ</t>
  </si>
  <si>
    <t>Безвозмездные перечисления</t>
  </si>
  <si>
    <t>Дотации</t>
  </si>
  <si>
    <t>Межбюджетные трансферты</t>
  </si>
  <si>
    <t>ВСЕГО доходов</t>
  </si>
  <si>
    <t>РАСХОДЫ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</si>
  <si>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</si>
  <si>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</si>
  <si>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</si>
  <si>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</si>
  <si>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ЖКХ</t>
  </si>
  <si>
    <t>Охрана окружающей среды</t>
  </si>
  <si>
    <t>Здравоохранение .</t>
  </si>
  <si>
    <t>Соц.политика</t>
  </si>
  <si>
    <t>Физкультура и спорт</t>
  </si>
  <si>
    <t>Обслуживание муниципального долга</t>
  </si>
  <si>
    <t>Субвенции</t>
  </si>
  <si>
    <t xml:space="preserve">Субсидии </t>
  </si>
  <si>
    <t>Ожидаемое исполнение  бюджета Андреевского сельского поселения  Нурлатского</t>
  </si>
  <si>
    <t>ВСЕГО расходов</t>
  </si>
  <si>
    <t>Дефицит(-),профицит(+)</t>
  </si>
  <si>
    <t>Культура (межбюджетные трансферты)</t>
  </si>
  <si>
    <t>Образование(курсы повышения квалификации)</t>
  </si>
  <si>
    <t>муниципального района  за 2016 г.</t>
  </si>
  <si>
    <t>Средства самообложения граждан, зачисляемые в бюджеты сельских поселений</t>
  </si>
  <si>
    <t>Ожидаемые исполнение за 2016 год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</si>
</sst>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/>
    <xf numFmtId="164" fontId="1" fillId="0" borderId="14" xfId="0" applyNumberFormat="1" applyFont="1" applyFill="1" applyBorder="1" applyAlignment="1"/>
    <xf numFmtId="0" fontId="0" fillId="0" borderId="15" xfId="0" applyBorder="1"/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wrapText="1"/>
    </xf>
    <xf numFmtId="3" fontId="2" fillId="2" borderId="15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3" fontId="1" fillId="2" borderId="15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3" fontId="1" fillId="2" borderId="11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3" fontId="3" fillId="2" borderId="19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wrapText="1"/>
    </xf>
    <xf numFmtId="3" fontId="3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3" fontId="0" fillId="0" borderId="15" xfId="0" applyNumberFormat="1" applyBorder="1"/>
    <xf numFmtId="3" fontId="2" fillId="3" borderId="1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2" fillId="2" borderId="11" xfId="0" applyNumberFormat="1" applyFont="1" applyFill="1" applyBorder="1" applyAlignment="1">
      <alignment horizontal="right" wrapText="1"/>
    </xf>
    <xf numFmtId="3" fontId="2" fillId="2" borderId="19" xfId="0" applyNumberFormat="1" applyFont="1" applyFill="1" applyBorder="1" applyAlignment="1">
      <alignment horizontal="right" wrapText="1"/>
    </xf>
    <xf numFmtId="3" fontId="2" fillId="2" borderId="2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L12" sqref="L12:L13"/>
    </sheetView>
  </sheetViews>
  <sheetFormatPr defaultRowHeight="15"/>
  <cols>
    <col min="1" max="1" width="5.140625" customWidth="1"/>
    <col min="2" max="2" width="54.85546875" customWidth="1"/>
    <col min="3" max="3" width="0.140625" customWidth="1"/>
    <col min="4" max="8" width="9.140625" hidden="1" customWidth="1"/>
    <col min="9" max="9" width="15.7109375" customWidth="1"/>
  </cols>
  <sheetData>
    <row r="1" spans="1:9" ht="31.5" customHeight="1">
      <c r="A1" s="1"/>
      <c r="B1" s="61" t="s">
        <v>51</v>
      </c>
      <c r="C1" s="61"/>
      <c r="D1" s="61"/>
      <c r="E1" s="61"/>
      <c r="F1" s="61"/>
      <c r="G1" s="61"/>
      <c r="H1" s="61"/>
    </row>
    <row r="2" spans="1:9">
      <c r="A2" s="1"/>
      <c r="B2" s="61" t="s">
        <v>56</v>
      </c>
      <c r="C2" s="61"/>
      <c r="D2" s="61"/>
      <c r="E2" s="61"/>
      <c r="F2" s="61"/>
      <c r="G2" s="61"/>
      <c r="H2" s="61"/>
    </row>
    <row r="3" spans="1:9" ht="15.75" thickBot="1">
      <c r="A3" s="1"/>
      <c r="B3" s="2"/>
      <c r="C3" s="2"/>
      <c r="D3" s="3"/>
      <c r="E3" s="3"/>
      <c r="F3" s="4"/>
      <c r="G3" s="4"/>
      <c r="H3" s="4" t="s">
        <v>0</v>
      </c>
      <c r="I3" s="5" t="s">
        <v>1</v>
      </c>
    </row>
    <row r="4" spans="1:9" ht="15.75" thickBot="1">
      <c r="A4" s="6" t="s">
        <v>2</v>
      </c>
      <c r="B4" s="11" t="s">
        <v>3</v>
      </c>
      <c r="C4" s="62" t="s">
        <v>4</v>
      </c>
      <c r="D4" s="62" t="s">
        <v>5</v>
      </c>
      <c r="E4" s="62" t="s">
        <v>6</v>
      </c>
      <c r="F4" s="62" t="s">
        <v>7</v>
      </c>
      <c r="G4" s="7" t="s">
        <v>8</v>
      </c>
      <c r="H4" s="8"/>
      <c r="I4" s="65" t="s">
        <v>58</v>
      </c>
    </row>
    <row r="5" spans="1:9">
      <c r="A5" s="9"/>
      <c r="B5" s="10"/>
      <c r="C5" s="63"/>
      <c r="D5" s="63"/>
      <c r="E5" s="63"/>
      <c r="F5" s="63"/>
      <c r="G5" s="62" t="s">
        <v>9</v>
      </c>
      <c r="H5" s="69" t="s">
        <v>10</v>
      </c>
      <c r="I5" s="66"/>
    </row>
    <row r="6" spans="1:9" ht="15.75" thickBot="1">
      <c r="A6" s="9"/>
      <c r="B6" s="10"/>
      <c r="C6" s="64"/>
      <c r="D6" s="64"/>
      <c r="E6" s="64"/>
      <c r="F6" s="64"/>
      <c r="G6" s="68"/>
      <c r="H6" s="70"/>
      <c r="I6" s="67"/>
    </row>
    <row r="7" spans="1:9">
      <c r="A7" s="12"/>
      <c r="B7" s="13" t="s">
        <v>11</v>
      </c>
      <c r="C7" s="14"/>
      <c r="D7" s="15"/>
      <c r="E7" s="15"/>
      <c r="F7" s="15"/>
      <c r="G7" s="15"/>
      <c r="H7" s="16"/>
      <c r="I7" s="17"/>
    </row>
    <row r="8" spans="1:9">
      <c r="A8" s="18">
        <v>1</v>
      </c>
      <c r="B8" s="19" t="s">
        <v>12</v>
      </c>
      <c r="C8" s="20">
        <v>335333</v>
      </c>
      <c r="D8" s="20">
        <v>361776</v>
      </c>
      <c r="E8" s="20">
        <v>291678</v>
      </c>
      <c r="F8" s="20">
        <v>321304</v>
      </c>
      <c r="G8" s="20">
        <f>F8/D8*100</f>
        <v>88.812967139887661</v>
      </c>
      <c r="H8" s="21">
        <f>F8/E8*100</f>
        <v>110.15709103874821</v>
      </c>
      <c r="I8" s="20">
        <v>844.8</v>
      </c>
    </row>
    <row r="9" spans="1:9">
      <c r="A9" s="18">
        <v>2</v>
      </c>
      <c r="B9" s="19" t="s">
        <v>13</v>
      </c>
      <c r="C9" s="20">
        <v>25898</v>
      </c>
      <c r="D9" s="20">
        <v>28172</v>
      </c>
      <c r="E9" s="20">
        <v>23783</v>
      </c>
      <c r="F9" s="20">
        <v>27615</v>
      </c>
      <c r="G9" s="20">
        <f>F9/D9*100</f>
        <v>98.022859576884841</v>
      </c>
      <c r="H9" s="21">
        <f>F9/E9*100</f>
        <v>116.11234915696085</v>
      </c>
      <c r="I9" s="20"/>
    </row>
    <row r="10" spans="1:9">
      <c r="A10" s="22"/>
      <c r="B10" s="23" t="s">
        <v>14</v>
      </c>
      <c r="C10" s="24">
        <v>403</v>
      </c>
      <c r="D10" s="24">
        <v>934</v>
      </c>
      <c r="E10" s="24">
        <v>403</v>
      </c>
      <c r="F10" s="25">
        <v>1242</v>
      </c>
      <c r="G10" s="20">
        <f t="shared" ref="G10:G13" si="0">F10/D10*100</f>
        <v>132.97644539614561</v>
      </c>
      <c r="H10" s="21"/>
      <c r="I10" s="24"/>
    </row>
    <row r="11" spans="1:9">
      <c r="A11" s="18">
        <v>3</v>
      </c>
      <c r="B11" s="19" t="s">
        <v>15</v>
      </c>
      <c r="C11" s="20">
        <v>49500</v>
      </c>
      <c r="D11" s="20">
        <v>49500</v>
      </c>
      <c r="E11" s="20">
        <v>45289</v>
      </c>
      <c r="F11" s="20">
        <v>62119</v>
      </c>
      <c r="G11" s="20">
        <f t="shared" si="0"/>
        <v>125.4929292929293</v>
      </c>
      <c r="H11" s="21">
        <f t="shared" ref="H11:H13" si="1">F11/E11*100</f>
        <v>137.16134160612953</v>
      </c>
      <c r="I11" s="20">
        <v>6133</v>
      </c>
    </row>
    <row r="12" spans="1:9">
      <c r="A12" s="26"/>
      <c r="B12" s="23" t="s">
        <v>16</v>
      </c>
      <c r="C12" s="24">
        <v>9500</v>
      </c>
      <c r="D12" s="24">
        <v>9500</v>
      </c>
      <c r="E12" s="24">
        <v>8075</v>
      </c>
      <c r="F12" s="25">
        <v>7836</v>
      </c>
      <c r="G12" s="20">
        <f t="shared" si="0"/>
        <v>82.484210526315792</v>
      </c>
      <c r="H12" s="21">
        <f t="shared" si="1"/>
        <v>97.040247678018574</v>
      </c>
      <c r="I12" s="24">
        <v>64</v>
      </c>
    </row>
    <row r="13" spans="1:9">
      <c r="A13" s="26"/>
      <c r="B13" s="23" t="s">
        <v>17</v>
      </c>
      <c r="C13" s="24">
        <v>40000</v>
      </c>
      <c r="D13" s="24">
        <v>40000</v>
      </c>
      <c r="E13" s="24">
        <v>37214</v>
      </c>
      <c r="F13" s="25">
        <v>54283</v>
      </c>
      <c r="G13" s="20">
        <f t="shared" si="0"/>
        <v>135.70750000000001</v>
      </c>
      <c r="H13" s="21">
        <f t="shared" si="1"/>
        <v>145.86714677271993</v>
      </c>
      <c r="I13" s="24">
        <v>6069</v>
      </c>
    </row>
    <row r="14" spans="1:9">
      <c r="A14" s="27">
        <v>5</v>
      </c>
      <c r="B14" s="28" t="s">
        <v>18</v>
      </c>
      <c r="C14" s="71">
        <v>2320</v>
      </c>
      <c r="D14" s="71">
        <v>2380</v>
      </c>
      <c r="E14" s="71">
        <v>2130</v>
      </c>
      <c r="F14" s="71">
        <v>2516</v>
      </c>
      <c r="G14" s="71">
        <f>F14/D14*100</f>
        <v>105.71428571428572</v>
      </c>
      <c r="H14" s="73">
        <v>86</v>
      </c>
      <c r="I14" s="71">
        <v>4</v>
      </c>
    </row>
    <row r="15" spans="1:9">
      <c r="A15" s="29"/>
      <c r="B15" s="30" t="s">
        <v>19</v>
      </c>
      <c r="C15" s="72"/>
      <c r="D15" s="72"/>
      <c r="E15" s="72"/>
      <c r="F15" s="72"/>
      <c r="G15" s="72"/>
      <c r="H15" s="74"/>
      <c r="I15" s="72"/>
    </row>
    <row r="16" spans="1:9">
      <c r="A16" s="31"/>
      <c r="B16" s="32" t="s">
        <v>20</v>
      </c>
      <c r="C16" s="33">
        <v>2320</v>
      </c>
      <c r="D16" s="33">
        <v>2380</v>
      </c>
      <c r="E16" s="33">
        <v>2130</v>
      </c>
      <c r="F16" s="33">
        <v>2516</v>
      </c>
      <c r="G16" s="20">
        <f>F16/D16*100</f>
        <v>105.71428571428572</v>
      </c>
      <c r="H16" s="21">
        <f>F16/E16*100</f>
        <v>118.12206572769952</v>
      </c>
      <c r="I16" s="33">
        <v>4</v>
      </c>
    </row>
    <row r="17" spans="1:9">
      <c r="A17" s="34"/>
      <c r="B17" s="35" t="s">
        <v>21</v>
      </c>
      <c r="C17" s="24">
        <v>262</v>
      </c>
      <c r="D17" s="24">
        <v>262</v>
      </c>
      <c r="E17" s="24">
        <v>244</v>
      </c>
      <c r="F17" s="24">
        <v>204</v>
      </c>
      <c r="G17" s="20">
        <f t="shared" ref="G17:G49" si="2">F17/D17*100</f>
        <v>77.862595419847324</v>
      </c>
      <c r="H17" s="21"/>
      <c r="I17" s="24">
        <v>4</v>
      </c>
    </row>
    <row r="18" spans="1:9">
      <c r="A18" s="18">
        <v>6</v>
      </c>
      <c r="B18" s="19" t="s">
        <v>22</v>
      </c>
      <c r="C18" s="24"/>
      <c r="D18" s="24">
        <v>5</v>
      </c>
      <c r="E18" s="24"/>
      <c r="F18" s="24">
        <v>6</v>
      </c>
      <c r="G18" s="20">
        <f t="shared" si="2"/>
        <v>120</v>
      </c>
      <c r="H18" s="21"/>
      <c r="I18" s="24"/>
    </row>
    <row r="19" spans="1:9">
      <c r="A19" s="37"/>
      <c r="B19" s="38" t="s">
        <v>23</v>
      </c>
      <c r="C19" s="39"/>
      <c r="D19" s="39"/>
      <c r="E19" s="39"/>
      <c r="F19" s="39"/>
      <c r="G19" s="20"/>
      <c r="H19" s="21"/>
      <c r="I19" s="39"/>
    </row>
    <row r="20" spans="1:9">
      <c r="A20" s="18"/>
      <c r="B20" s="38" t="s">
        <v>24</v>
      </c>
      <c r="C20" s="40"/>
      <c r="D20" s="40">
        <v>5</v>
      </c>
      <c r="E20" s="40"/>
      <c r="F20" s="39">
        <v>6</v>
      </c>
      <c r="G20" s="20">
        <f t="shared" si="2"/>
        <v>120</v>
      </c>
      <c r="H20" s="21"/>
      <c r="I20" s="40"/>
    </row>
    <row r="21" spans="1:9">
      <c r="A21" s="41"/>
      <c r="B21" s="42" t="s">
        <v>25</v>
      </c>
      <c r="C21" s="43" t="e">
        <f>C8+C9+C11+#REF!+C14+C18</f>
        <v>#REF!</v>
      </c>
      <c r="D21" s="43" t="e">
        <f>D8+D9+D11+#REF!+D14+D18</f>
        <v>#REF!</v>
      </c>
      <c r="E21" s="43" t="e">
        <f>E8+E9+E11+#REF!+E14+E18</f>
        <v>#REF!</v>
      </c>
      <c r="F21" s="43" t="e">
        <f>F8+F9+F11+#REF!+F14+F18</f>
        <v>#REF!</v>
      </c>
      <c r="G21" s="20" t="e">
        <f t="shared" si="2"/>
        <v>#REF!</v>
      </c>
      <c r="H21" s="21" t="e">
        <f>F21/E21*100</f>
        <v>#REF!</v>
      </c>
      <c r="I21" s="51"/>
    </row>
    <row r="22" spans="1:9">
      <c r="A22" s="27">
        <v>7</v>
      </c>
      <c r="B22" s="28" t="s">
        <v>26</v>
      </c>
      <c r="C22" s="39"/>
      <c r="D22" s="39"/>
      <c r="E22" s="39"/>
      <c r="F22" s="44"/>
      <c r="G22" s="40"/>
      <c r="H22" s="45"/>
      <c r="I22" s="39"/>
    </row>
    <row r="23" spans="1:9">
      <c r="A23" s="31"/>
      <c r="B23" s="30" t="s">
        <v>27</v>
      </c>
      <c r="C23" s="46">
        <v>1700</v>
      </c>
      <c r="D23" s="46">
        <v>1700</v>
      </c>
      <c r="E23" s="46">
        <v>1575</v>
      </c>
      <c r="F23" s="47">
        <v>1808</v>
      </c>
      <c r="G23" s="46">
        <f t="shared" si="2"/>
        <v>106.35294117647058</v>
      </c>
      <c r="H23" s="48">
        <f>F23/E23*100</f>
        <v>114.7936507936508</v>
      </c>
      <c r="I23" s="46"/>
    </row>
    <row r="24" spans="1:9">
      <c r="A24" s="29"/>
      <c r="B24" s="32" t="s">
        <v>28</v>
      </c>
      <c r="C24" s="33">
        <v>1100</v>
      </c>
      <c r="D24" s="33">
        <v>1100</v>
      </c>
      <c r="E24" s="33">
        <v>1025</v>
      </c>
      <c r="F24" s="33">
        <v>1283</v>
      </c>
      <c r="G24" s="46">
        <f t="shared" si="2"/>
        <v>116.63636363636363</v>
      </c>
      <c r="H24" s="47">
        <f>F24/E24*100</f>
        <v>125.17073170731707</v>
      </c>
      <c r="I24" s="33"/>
    </row>
    <row r="25" spans="1:9">
      <c r="A25" s="34"/>
      <c r="B25" s="36" t="s">
        <v>29</v>
      </c>
      <c r="C25" s="24">
        <v>600</v>
      </c>
      <c r="D25" s="24">
        <v>600</v>
      </c>
      <c r="E25" s="24">
        <v>550</v>
      </c>
      <c r="F25" s="24">
        <v>525</v>
      </c>
      <c r="G25" s="20">
        <f t="shared" si="2"/>
        <v>87.5</v>
      </c>
      <c r="H25" s="21">
        <f>F25/E25*100</f>
        <v>95.454545454545453</v>
      </c>
      <c r="I25" s="24"/>
    </row>
    <row r="26" spans="1:9">
      <c r="A26" s="18">
        <v>8</v>
      </c>
      <c r="B26" s="19" t="s">
        <v>30</v>
      </c>
      <c r="C26" s="20"/>
      <c r="D26" s="20">
        <v>1491</v>
      </c>
      <c r="E26" s="20">
        <v>1491</v>
      </c>
      <c r="F26" s="20">
        <v>1892</v>
      </c>
      <c r="G26" s="20">
        <f t="shared" si="2"/>
        <v>126.89470154258886</v>
      </c>
      <c r="H26" s="21"/>
      <c r="I26" s="20"/>
    </row>
    <row r="27" spans="1:9">
      <c r="A27" s="18">
        <v>10</v>
      </c>
      <c r="B27" s="19" t="s">
        <v>31</v>
      </c>
      <c r="C27" s="20">
        <v>1209</v>
      </c>
      <c r="D27" s="20">
        <v>1301</v>
      </c>
      <c r="E27" s="20"/>
      <c r="F27" s="20">
        <v>2657</v>
      </c>
      <c r="G27" s="20">
        <f t="shared" si="2"/>
        <v>204.22751729438895</v>
      </c>
      <c r="H27" s="21"/>
      <c r="I27" s="20"/>
    </row>
    <row r="28" spans="1:9" ht="29.25">
      <c r="A28" s="18">
        <v>11</v>
      </c>
      <c r="B28" s="19" t="s">
        <v>57</v>
      </c>
      <c r="C28" s="20"/>
      <c r="D28" s="20"/>
      <c r="E28" s="20"/>
      <c r="F28" s="20"/>
      <c r="G28" s="20"/>
      <c r="H28" s="21"/>
      <c r="I28" s="20">
        <v>70</v>
      </c>
    </row>
    <row r="29" spans="1:9">
      <c r="A29" s="49"/>
      <c r="B29" s="50" t="s">
        <v>32</v>
      </c>
      <c r="C29" s="51" t="e">
        <f>#REF!+C23+C26+#REF!+C27</f>
        <v>#REF!</v>
      </c>
      <c r="D29" s="51" t="e">
        <f>#REF!+D23+D26+#REF!+D27</f>
        <v>#REF!</v>
      </c>
      <c r="E29" s="51" t="e">
        <f>#REF!+E23+E26+#REF!+E27</f>
        <v>#REF!</v>
      </c>
      <c r="F29" s="51" t="e">
        <f>#REF!+F23+F26+#REF!+F27</f>
        <v>#REF!</v>
      </c>
      <c r="G29" s="20" t="e">
        <f t="shared" si="2"/>
        <v>#REF!</v>
      </c>
      <c r="H29" s="21" t="e">
        <f>F29/E29*100</f>
        <v>#REF!</v>
      </c>
      <c r="I29" s="51"/>
    </row>
    <row r="30" spans="1:9">
      <c r="A30" s="34"/>
      <c r="B30" s="19" t="s">
        <v>33</v>
      </c>
      <c r="C30" s="20" t="e">
        <f>C21+C29+#REF!</f>
        <v>#REF!</v>
      </c>
      <c r="D30" s="20" t="e">
        <f>D21+D29+#REF!</f>
        <v>#REF!</v>
      </c>
      <c r="E30" s="20" t="e">
        <f>E21+E29+#REF!</f>
        <v>#REF!</v>
      </c>
      <c r="F30" s="20" t="e">
        <f>F21+F29+#REF!</f>
        <v>#REF!</v>
      </c>
      <c r="G30" s="20" t="e">
        <f t="shared" si="2"/>
        <v>#REF!</v>
      </c>
      <c r="H30" s="21" t="e">
        <f>F30/E30*100</f>
        <v>#REF!</v>
      </c>
      <c r="I30" s="20">
        <f>I8+I11+I14+I23+I27+I28</f>
        <v>7051.8</v>
      </c>
    </row>
    <row r="31" spans="1:9">
      <c r="A31" s="34"/>
      <c r="B31" s="19" t="s">
        <v>34</v>
      </c>
      <c r="C31" s="52" t="e">
        <f>C32+#REF!+C34+#REF!+#REF!+#REF!+C35+C33</f>
        <v>#REF!</v>
      </c>
      <c r="D31" s="52" t="e">
        <f>D32+#REF!+D34+#REF!+#REF!+#REF!+D35+D33</f>
        <v>#REF!</v>
      </c>
      <c r="E31" s="52" t="e">
        <f>E32+#REF!+E34+#REF!+#REF!+#REF!+E35+E33</f>
        <v>#REF!</v>
      </c>
      <c r="F31" s="52" t="e">
        <f>F32+#REF!+F34+#REF!+#REF!+#REF!+F35+F33</f>
        <v>#REF!</v>
      </c>
      <c r="G31" s="20" t="e">
        <f t="shared" si="2"/>
        <v>#REF!</v>
      </c>
      <c r="H31" s="21" t="e">
        <f>F31/E31*100</f>
        <v>#REF!</v>
      </c>
      <c r="I31" s="52">
        <f>I32+I33+I34+I35</f>
        <v>1532</v>
      </c>
    </row>
    <row r="32" spans="1:9">
      <c r="A32" s="22"/>
      <c r="B32" s="23" t="s">
        <v>35</v>
      </c>
      <c r="C32" s="25"/>
      <c r="D32" s="24"/>
      <c r="E32" s="24"/>
      <c r="F32" s="25"/>
      <c r="G32" s="20"/>
      <c r="H32" s="21"/>
      <c r="I32" s="24">
        <v>30</v>
      </c>
    </row>
    <row r="33" spans="1:9">
      <c r="A33" s="22"/>
      <c r="B33" s="23" t="s">
        <v>49</v>
      </c>
      <c r="C33" s="25">
        <v>76043.7</v>
      </c>
      <c r="D33" s="24">
        <v>105543</v>
      </c>
      <c r="E33" s="24">
        <v>100838</v>
      </c>
      <c r="F33" s="25">
        <v>100838</v>
      </c>
      <c r="G33" s="20">
        <f t="shared" si="2"/>
        <v>95.54210132363113</v>
      </c>
      <c r="H33" s="21">
        <f>F33/E33*100</f>
        <v>100</v>
      </c>
      <c r="I33" s="24">
        <v>80</v>
      </c>
    </row>
    <row r="34" spans="1:9">
      <c r="A34" s="22"/>
      <c r="B34" s="23" t="s">
        <v>36</v>
      </c>
      <c r="C34" s="25">
        <v>142</v>
      </c>
      <c r="D34" s="24">
        <v>53687</v>
      </c>
      <c r="E34" s="24">
        <v>38034</v>
      </c>
      <c r="F34" s="25">
        <v>38034</v>
      </c>
      <c r="G34" s="20">
        <f t="shared" si="2"/>
        <v>70.843965950788828</v>
      </c>
      <c r="H34" s="21">
        <f>F34/E34*100</f>
        <v>100</v>
      </c>
      <c r="I34" s="24">
        <v>1422</v>
      </c>
    </row>
    <row r="35" spans="1:9">
      <c r="A35" s="22"/>
      <c r="B35" s="23" t="s">
        <v>50</v>
      </c>
      <c r="C35" s="25"/>
      <c r="D35" s="24"/>
      <c r="E35" s="24"/>
      <c r="F35" s="25"/>
      <c r="G35" s="20" t="e">
        <f t="shared" si="2"/>
        <v>#DIV/0!</v>
      </c>
      <c r="H35" s="21" t="e">
        <f>F35/E35*100</f>
        <v>#DIV/0!</v>
      </c>
      <c r="I35" s="24"/>
    </row>
    <row r="36" spans="1:9">
      <c r="A36" s="22"/>
      <c r="B36" s="53" t="s">
        <v>37</v>
      </c>
      <c r="C36" s="20" t="e">
        <f>C30+C31+#REF!</f>
        <v>#REF!</v>
      </c>
      <c r="D36" s="20" t="e">
        <f>D30+D31+#REF!</f>
        <v>#REF!</v>
      </c>
      <c r="E36" s="20" t="e">
        <f>E30+E31+#REF!</f>
        <v>#REF!</v>
      </c>
      <c r="F36" s="20" t="e">
        <f>F30+F31+#REF!</f>
        <v>#REF!</v>
      </c>
      <c r="G36" s="20" t="e">
        <f t="shared" si="2"/>
        <v>#REF!</v>
      </c>
      <c r="H36" s="21" t="e">
        <f>F36/E36*100</f>
        <v>#REF!</v>
      </c>
      <c r="I36" s="20">
        <f>I30+I31</f>
        <v>8583.7999999999993</v>
      </c>
    </row>
    <row r="37" spans="1:9">
      <c r="A37" s="22"/>
      <c r="B37" s="54" t="s">
        <v>38</v>
      </c>
      <c r="C37" s="20"/>
      <c r="D37" s="24"/>
      <c r="E37" s="24"/>
      <c r="F37" s="20"/>
      <c r="G37" s="20"/>
      <c r="H37" s="21"/>
      <c r="I37" s="24"/>
    </row>
    <row r="38" spans="1:9">
      <c r="A38" s="26">
        <v>1</v>
      </c>
      <c r="B38" s="23" t="s">
        <v>39</v>
      </c>
      <c r="C38" s="24">
        <v>70144</v>
      </c>
      <c r="D38" s="24">
        <v>94130</v>
      </c>
      <c r="E38" s="24">
        <v>85200</v>
      </c>
      <c r="F38" s="24">
        <v>85178</v>
      </c>
      <c r="G38" s="20">
        <f t="shared" si="2"/>
        <v>90.489748220546048</v>
      </c>
      <c r="H38" s="21">
        <f>F38/E38*100</f>
        <v>99.974178403755872</v>
      </c>
      <c r="I38" s="24">
        <v>1383</v>
      </c>
    </row>
    <row r="39" spans="1:9">
      <c r="A39" s="26">
        <v>2</v>
      </c>
      <c r="B39" s="23" t="s">
        <v>40</v>
      </c>
      <c r="C39" s="24">
        <v>1941</v>
      </c>
      <c r="D39" s="24">
        <v>2401</v>
      </c>
      <c r="E39" s="24">
        <v>1951</v>
      </c>
      <c r="F39" s="24">
        <v>1951</v>
      </c>
      <c r="G39" s="20">
        <f t="shared" si="2"/>
        <v>81.257809246147445</v>
      </c>
      <c r="H39" s="21">
        <f>F39/E39*100</f>
        <v>100</v>
      </c>
      <c r="I39" s="24">
        <v>72</v>
      </c>
    </row>
    <row r="40" spans="1:9">
      <c r="A40" s="26">
        <v>3</v>
      </c>
      <c r="B40" s="23" t="s">
        <v>41</v>
      </c>
      <c r="C40" s="25">
        <v>616</v>
      </c>
      <c r="D40" s="25">
        <v>616</v>
      </c>
      <c r="E40" s="24">
        <v>480</v>
      </c>
      <c r="F40" s="25">
        <v>479</v>
      </c>
      <c r="G40" s="20">
        <f t="shared" si="2"/>
        <v>77.759740259740255</v>
      </c>
      <c r="H40" s="21"/>
      <c r="I40" s="25"/>
    </row>
    <row r="41" spans="1:9">
      <c r="A41" s="26">
        <v>4</v>
      </c>
      <c r="B41" s="23" t="s">
        <v>42</v>
      </c>
      <c r="C41" s="25"/>
      <c r="D41" s="25">
        <v>1429</v>
      </c>
      <c r="E41" s="24">
        <v>1429</v>
      </c>
      <c r="F41" s="25">
        <v>1429</v>
      </c>
      <c r="G41" s="20">
        <f t="shared" si="2"/>
        <v>100</v>
      </c>
      <c r="H41" s="21"/>
      <c r="I41" s="25">
        <v>40</v>
      </c>
    </row>
    <row r="42" spans="1:9">
      <c r="A42" s="26">
        <v>5</v>
      </c>
      <c r="B42" s="23" t="s">
        <v>43</v>
      </c>
      <c r="C42" s="25">
        <v>83792</v>
      </c>
      <c r="D42" s="25">
        <v>130539</v>
      </c>
      <c r="E42" s="24">
        <v>102900</v>
      </c>
      <c r="F42" s="25">
        <v>102822</v>
      </c>
      <c r="G42" s="20">
        <f t="shared" si="2"/>
        <v>78.767264955300718</v>
      </c>
      <c r="H42" s="21">
        <f>F42/E42*100</f>
        <v>99.924198250728864</v>
      </c>
      <c r="I42" s="25">
        <v>106</v>
      </c>
    </row>
    <row r="43" spans="1:9">
      <c r="A43" s="26">
        <v>6</v>
      </c>
      <c r="B43" s="23" t="s">
        <v>44</v>
      </c>
      <c r="C43" s="25">
        <v>5307</v>
      </c>
      <c r="D43" s="25">
        <v>5307</v>
      </c>
      <c r="E43" s="24"/>
      <c r="F43" s="25"/>
      <c r="G43" s="20">
        <f t="shared" si="2"/>
        <v>0</v>
      </c>
      <c r="H43" s="21"/>
      <c r="I43" s="25"/>
    </row>
    <row r="44" spans="1:9">
      <c r="A44" s="26">
        <v>7</v>
      </c>
      <c r="B44" s="23" t="s">
        <v>55</v>
      </c>
      <c r="C44" s="25">
        <v>419588</v>
      </c>
      <c r="D44" s="25">
        <v>512991</v>
      </c>
      <c r="E44" s="24">
        <v>436000</v>
      </c>
      <c r="F44" s="25">
        <v>435145</v>
      </c>
      <c r="G44" s="20">
        <f t="shared" si="2"/>
        <v>84.825074903848218</v>
      </c>
      <c r="H44" s="21">
        <f t="shared" ref="H44:H49" si="3">F44/E44*100</f>
        <v>99.803899082568805</v>
      </c>
      <c r="I44" s="25">
        <v>4</v>
      </c>
    </row>
    <row r="45" spans="1:9">
      <c r="A45" s="26">
        <v>8</v>
      </c>
      <c r="B45" s="23" t="s">
        <v>54</v>
      </c>
      <c r="C45" s="25">
        <v>61796</v>
      </c>
      <c r="D45" s="25">
        <v>75034</v>
      </c>
      <c r="E45" s="24">
        <v>56300</v>
      </c>
      <c r="F45" s="25">
        <v>56268</v>
      </c>
      <c r="G45" s="20">
        <f t="shared" si="2"/>
        <v>74.990004531279155</v>
      </c>
      <c r="H45" s="21">
        <f t="shared" si="3"/>
        <v>99.943161634103021</v>
      </c>
      <c r="I45" s="25">
        <v>1615</v>
      </c>
    </row>
    <row r="46" spans="1:9">
      <c r="A46" s="26">
        <v>9</v>
      </c>
      <c r="B46" s="23" t="s">
        <v>45</v>
      </c>
      <c r="C46" s="25"/>
      <c r="D46" s="25">
        <v>1032</v>
      </c>
      <c r="E46" s="24">
        <v>663</v>
      </c>
      <c r="F46" s="25">
        <v>663</v>
      </c>
      <c r="G46" s="20">
        <f t="shared" si="2"/>
        <v>64.244186046511629</v>
      </c>
      <c r="H46" s="21">
        <f t="shared" si="3"/>
        <v>100</v>
      </c>
      <c r="I46" s="25"/>
    </row>
    <row r="47" spans="1:9">
      <c r="A47" s="26">
        <v>10</v>
      </c>
      <c r="B47" s="23" t="s">
        <v>46</v>
      </c>
      <c r="C47" s="25">
        <v>7301</v>
      </c>
      <c r="D47" s="25">
        <v>24221</v>
      </c>
      <c r="E47" s="24">
        <v>22188</v>
      </c>
      <c r="F47" s="25">
        <v>22188</v>
      </c>
      <c r="G47" s="20">
        <f t="shared" si="2"/>
        <v>91.606457206556286</v>
      </c>
      <c r="H47" s="21">
        <f t="shared" si="3"/>
        <v>100</v>
      </c>
      <c r="I47" s="25"/>
    </row>
    <row r="48" spans="1:9">
      <c r="A48" s="26">
        <v>11</v>
      </c>
      <c r="B48" s="55" t="s">
        <v>47</v>
      </c>
      <c r="C48" s="25">
        <v>10265</v>
      </c>
      <c r="D48" s="25">
        <v>1944</v>
      </c>
      <c r="E48" s="39">
        <v>1788</v>
      </c>
      <c r="F48" s="25">
        <v>1788</v>
      </c>
      <c r="G48" s="20">
        <f t="shared" si="2"/>
        <v>91.975308641975303</v>
      </c>
      <c r="H48" s="21">
        <f t="shared" si="3"/>
        <v>100</v>
      </c>
      <c r="I48" s="25"/>
    </row>
    <row r="49" spans="1:9">
      <c r="A49" s="56">
        <v>12</v>
      </c>
      <c r="B49" s="55" t="s">
        <v>48</v>
      </c>
      <c r="C49" s="57">
        <v>1000</v>
      </c>
      <c r="D49" s="57">
        <v>717</v>
      </c>
      <c r="E49" s="39">
        <v>717</v>
      </c>
      <c r="F49" s="57">
        <v>717</v>
      </c>
      <c r="G49" s="20">
        <f t="shared" si="2"/>
        <v>100</v>
      </c>
      <c r="H49" s="21">
        <f t="shared" si="3"/>
        <v>100</v>
      </c>
      <c r="I49" s="57"/>
    </row>
    <row r="50" spans="1:9">
      <c r="A50" s="58"/>
      <c r="B50" s="53" t="s">
        <v>52</v>
      </c>
      <c r="C50" s="20"/>
      <c r="D50" s="20"/>
      <c r="E50" s="20"/>
      <c r="F50" s="20"/>
      <c r="G50" s="20"/>
      <c r="H50" s="20"/>
      <c r="I50" s="60">
        <f>I38+I39+I41+I42+I44+I45</f>
        <v>3220</v>
      </c>
    </row>
    <row r="51" spans="1:9">
      <c r="A51" s="17"/>
      <c r="B51" s="17" t="s">
        <v>53</v>
      </c>
      <c r="C51" s="17"/>
      <c r="D51" s="17"/>
      <c r="E51" s="17"/>
      <c r="F51" s="17"/>
      <c r="G51" s="17"/>
      <c r="H51" s="17"/>
      <c r="I51" s="59">
        <f>I36-I50</f>
        <v>5363.7999999999993</v>
      </c>
    </row>
    <row r="55" spans="1:9" ht="14.25" customHeight="1"/>
  </sheetData>
  <mergeCells count="16">
    <mergeCell ref="I4:I6"/>
    <mergeCell ref="G5:G6"/>
    <mergeCell ref="H5:H6"/>
    <mergeCell ref="C14:C15"/>
    <mergeCell ref="D14:D15"/>
    <mergeCell ref="E14:E15"/>
    <mergeCell ref="F14:F15"/>
    <mergeCell ref="G14:G15"/>
    <mergeCell ref="H14:H15"/>
    <mergeCell ref="I14:I15"/>
    <mergeCell ref="B1:H1"/>
    <mergeCell ref="B2:H2"/>
    <mergeCell ref="C4:C6"/>
    <mergeCell ref="D4:D6"/>
    <mergeCell ref="E4:E6"/>
    <mergeCell ref="F4:F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андреевс.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2016-10-31T06:01:24Z</dcterms:modified>
</cp:coreProperties>
</file>